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QUOTA\05.DS EMPRESES\12.- PRESSUPOST\INICIAL\P-26\1. Documents de pressupost entitats\"/>
    </mc:Choice>
  </mc:AlternateContent>
  <xr:revisionPtr revIDLastSave="0" documentId="8_{6094985D-5CF9-4ABB-89CB-82F4AFE1D959}" xr6:coauthVersionLast="47" xr6:coauthVersionMax="47" xr10:uidLastSave="{00000000-0000-0000-0000-000000000000}"/>
  <bookViews>
    <workbookView xWindow="28680" yWindow="-120" windowWidth="29040" windowHeight="15840" xr2:uid="{5A9B1473-42E6-4A27-A82C-57EC7682A8D2}"/>
  </bookViews>
  <sheets>
    <sheet name="PL ref" sheetId="1" r:id="rId1"/>
    <sheet name="Bal ref" sheetId="2" r:id="rId2"/>
  </sheets>
  <definedNames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ATTTT">!#REF!</definedName>
    <definedName name="AgènciaON_P0705I">#REF!</definedName>
    <definedName name="AnySalo">#REF!</definedName>
    <definedName name="APP_P0708E">#REF!</definedName>
    <definedName name="bgbtddrv">!#REF!</definedName>
    <definedName name="BU">#REF!</definedName>
    <definedName name="Campanya_exterior_P0705G">#REF!</definedName>
    <definedName name="CodiSalo">#REF!</definedName>
    <definedName name="FinalProjecte">#REF!</definedName>
    <definedName name="IniciProjecte">#REF!</definedName>
    <definedName name="l">!#REF!</definedName>
    <definedName name="MATERIAL_AUDIO_P0704G">#REF!</definedName>
    <definedName name="MostrarNombre">#REF!</definedName>
    <definedName name="NomSalo">#REF!</definedName>
    <definedName name="PERIODE">#REF!</definedName>
    <definedName name="PREMSA_NACIONAL_P0705B">#REF!</definedName>
    <definedName name="PUBLI_ONLINE_P0705H">#REF!</definedName>
    <definedName name="SAPBEXdnldView" hidden="1">"4VVZNXBDPOXK3EG5HC972AUSK"</definedName>
    <definedName name="SAPBEXhrIndnt" hidden="1">"Wide"</definedName>
    <definedName name="SAPBEXsysID" hidden="1">"BWP"</definedName>
    <definedName name="SAPsysID" hidden="1">"708C5W7SBKP804JT78WJ0JNKI"</definedName>
    <definedName name="SAPwbID" hidden="1">"ARS"</definedName>
    <definedName name="TEST0">#REF!</definedName>
    <definedName name="TESTHKEY">#REF!</definedName>
    <definedName name="TESTKEYS">#REF!</definedName>
    <definedName name="TESTVKEY">#REF!</definedName>
    <definedName name="web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2" l="1"/>
  <c r="B11" i="2"/>
  <c r="C48" i="2" l="1"/>
  <c r="D48" i="2"/>
  <c r="E48" i="2"/>
  <c r="F48" i="2"/>
  <c r="G48" i="2"/>
  <c r="B48" i="2"/>
  <c r="C39" i="2"/>
  <c r="D39" i="2"/>
  <c r="E39" i="2"/>
  <c r="F39" i="2"/>
  <c r="G39" i="2"/>
  <c r="B39" i="2"/>
  <c r="C20" i="2"/>
  <c r="C21" i="2" s="1"/>
  <c r="D20" i="2"/>
  <c r="E20" i="2"/>
  <c r="G20" i="2"/>
  <c r="B20" i="2"/>
  <c r="B21" i="2" s="1"/>
  <c r="C11" i="2"/>
  <c r="D11" i="2"/>
  <c r="E11" i="2"/>
  <c r="F11" i="2"/>
  <c r="G11" i="2"/>
  <c r="H7" i="1"/>
  <c r="H8" i="1"/>
  <c r="H9" i="1"/>
  <c r="H10" i="1"/>
  <c r="H11" i="1"/>
  <c r="H12" i="1"/>
  <c r="H13" i="1"/>
  <c r="H14" i="1"/>
  <c r="H16" i="1"/>
  <c r="H17" i="1"/>
  <c r="H18" i="1"/>
  <c r="H19" i="1"/>
  <c r="H21" i="1"/>
  <c r="F15" i="1"/>
  <c r="E15" i="1"/>
  <c r="D15" i="1"/>
  <c r="B15" i="1"/>
  <c r="H6" i="1"/>
  <c r="G15" i="1"/>
  <c r="C19" i="1"/>
  <c r="D19" i="1"/>
  <c r="E19" i="1"/>
  <c r="F19" i="1"/>
  <c r="G19" i="1"/>
  <c r="B19" i="1"/>
  <c r="C15" i="1"/>
  <c r="G21" i="2" l="1"/>
  <c r="F21" i="2"/>
  <c r="E21" i="2"/>
  <c r="D21" i="2"/>
  <c r="H15" i="1"/>
  <c r="F20" i="1"/>
  <c r="F22" i="1" s="1"/>
  <c r="F29" i="2" s="1"/>
  <c r="F31" i="2" s="1"/>
  <c r="F49" i="2" s="1"/>
  <c r="C20" i="1"/>
  <c r="C22" i="1" s="1"/>
  <c r="C29" i="2" s="1"/>
  <c r="C31" i="2" s="1"/>
  <c r="C49" i="2" s="1"/>
  <c r="C50" i="2" s="1"/>
  <c r="G20" i="1"/>
  <c r="G22" i="1" s="1"/>
  <c r="G29" i="2" s="1"/>
  <c r="G31" i="2" s="1"/>
  <c r="G49" i="2" s="1"/>
  <c r="G50" i="2" s="1"/>
  <c r="B20" i="1"/>
  <c r="D20" i="1"/>
  <c r="D22" i="1" s="1"/>
  <c r="D29" i="2" s="1"/>
  <c r="D31" i="2" s="1"/>
  <c r="D49" i="2" s="1"/>
  <c r="D50" i="2" s="1"/>
  <c r="E20" i="1"/>
  <c r="E22" i="1" s="1"/>
  <c r="E29" i="2" s="1"/>
  <c r="E31" i="2" s="1"/>
  <c r="E49" i="2" s="1"/>
  <c r="E50" i="2" s="1"/>
  <c r="F50" i="2" l="1"/>
  <c r="B22" i="1"/>
  <c r="H20" i="1"/>
  <c r="H22" i="1" l="1"/>
  <c r="B29" i="2"/>
  <c r="B31" i="2" s="1"/>
  <c r="B49" i="2" s="1"/>
  <c r="B50" i="2" s="1"/>
</calcChain>
</file>

<file path=xl/sharedStrings.xml><?xml version="1.0" encoding="utf-8"?>
<sst xmlns="http://schemas.openxmlformats.org/spreadsheetml/2006/main" count="73" uniqueCount="65">
  <si>
    <t>FIRA</t>
  </si>
  <si>
    <t>AESA</t>
  </si>
  <si>
    <t>FIRA CCIB</t>
  </si>
  <si>
    <t>FIRESA</t>
  </si>
  <si>
    <t>FBIES</t>
  </si>
  <si>
    <t>PL</t>
  </si>
  <si>
    <t>Operaciones continuadas:</t>
  </si>
  <si>
    <t>Importe neto de la cifra de negocios-</t>
  </si>
  <si>
    <t>Aprovisionamientos</t>
  </si>
  <si>
    <t>Otros ingresos de explotación</t>
  </si>
  <si>
    <t>Gastos de personal-</t>
  </si>
  <si>
    <t>Otros gastos de explotación-</t>
  </si>
  <si>
    <t>Amortización del inmovilizado</t>
  </si>
  <si>
    <t>Excesos de provisiones</t>
  </si>
  <si>
    <t>Deterioro y resultado por enajenaciones del inmovilizado</t>
  </si>
  <si>
    <t>Otros resultados</t>
  </si>
  <si>
    <t>Resultado de explotación</t>
  </si>
  <si>
    <t>Ingresos financieros-</t>
  </si>
  <si>
    <t>Gastos financieros-</t>
  </si>
  <si>
    <t>Resultado financiero</t>
  </si>
  <si>
    <t>Resultado antes de impuestos</t>
  </si>
  <si>
    <t>Impuestos sobre beneficios</t>
  </si>
  <si>
    <t>Resultado del ejercicio</t>
  </si>
  <si>
    <t>ACTIVO NO CORRIENTE:</t>
  </si>
  <si>
    <t>Inmovilizado intangible-</t>
  </si>
  <si>
    <t>Inmovilizado material-</t>
  </si>
  <si>
    <t>Inversiones en empresas del grupo y asociadas a largo plazo</t>
  </si>
  <si>
    <t>Inversiones financieras a largo plazo-</t>
  </si>
  <si>
    <t>Activos por impuesto diferido</t>
  </si>
  <si>
    <t>Total activo no corriente</t>
  </si>
  <si>
    <t>ACTIVO CORRIENTE:</t>
  </si>
  <si>
    <t>Existencias</t>
  </si>
  <si>
    <t>Deudores comerciales y otras cuentas a cobrar-</t>
  </si>
  <si>
    <t>Inversiones en empresas del grupo y asociadas a corto plazo</t>
  </si>
  <si>
    <t>Inversiones financieras a corto plazo</t>
  </si>
  <si>
    <t>Periodificaciones a corto plazo</t>
  </si>
  <si>
    <t>Efectivo y otros activos líquidos equivalentes</t>
  </si>
  <si>
    <t>Total activo corriente</t>
  </si>
  <si>
    <t>TOTAL ACTIVO</t>
  </si>
  <si>
    <t>PASIVO</t>
  </si>
  <si>
    <t>PATRIMONIO NETO:</t>
  </si>
  <si>
    <t>FONDOS PROPIOS-</t>
  </si>
  <si>
    <t>Capital-</t>
  </si>
  <si>
    <t>Prima de emisión-</t>
  </si>
  <si>
    <t>Reservas-</t>
  </si>
  <si>
    <t>Resultados acumulados de ejercicios anteriores</t>
  </si>
  <si>
    <t>Resultado del ejercicio sociedad dominante</t>
  </si>
  <si>
    <t>Dividendo a cuenta</t>
  </si>
  <si>
    <t>Total patrimonio neto</t>
  </si>
  <si>
    <t>PASIVO NO CORRIENTE:</t>
  </si>
  <si>
    <t>Provisiones a largo plazo-</t>
  </si>
  <si>
    <t>Deudas a largo plazo-</t>
  </si>
  <si>
    <t>Deudas con emp. grupo y asociadas a L.P.-</t>
  </si>
  <si>
    <t>Pasivo por impuesto diferido</t>
  </si>
  <si>
    <t>Periodificaciones a largo plazo</t>
  </si>
  <si>
    <t>Total pasivo no corriente</t>
  </si>
  <si>
    <t>PASIVO CORRIENTE:</t>
  </si>
  <si>
    <t>Provisiones a corto plazo</t>
  </si>
  <si>
    <t>Deudas a corto plazo-</t>
  </si>
  <si>
    <t>Deudas con empresas del grupo y asociadas a corto plazo</t>
  </si>
  <si>
    <t>Acreedores comerciales y otras cuentas a pagar-</t>
  </si>
  <si>
    <t>Total pasivo corriente</t>
  </si>
  <si>
    <t>TOTAL PATRIMONIO NETO Y PASIVO</t>
  </si>
  <si>
    <t>FIRA CIRCUIT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</si>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</sst>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;\(#,##0\);\-"/>
    <numFmt numFmtId="165" formatCode="#,###_);\(#,###\)"/>
    <numFmt numFmtId="166" formatCode="_ * #,##0.00_ ;_ * \-#,##0.00_ ;_ * &quot;-&quot;??_ ;_ @_ 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8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00277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6" fillId="0" borderId="0"/>
    <xf numFmtId="166" fontId="5" fillId="0" borderId="0" applyFont="0" applyFill="0" applyBorder="0" applyAlignment="0" applyProtection="0"/>
  </cellStyleXfs>
  <cellXfs count="59">
    <xf numFmtId="0" fontId="0" fillId="0" borderId="0" xfId="0"/>
    <xf numFmtId="1" fontId="2" fillId="2" borderId="4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left"/>
    </xf>
    <xf numFmtId="165" fontId="2" fillId="2" borderId="1" xfId="0" applyNumberFormat="1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left"/>
    </xf>
    <xf numFmtId="165" fontId="2" fillId="2" borderId="5" xfId="0" applyNumberFormat="1" applyFont="1" applyFill="1" applyBorder="1" applyAlignment="1">
      <alignment horizontal="left"/>
    </xf>
    <xf numFmtId="165" fontId="3" fillId="0" borderId="0" xfId="0" applyNumberFormat="1" applyFont="1"/>
    <xf numFmtId="164" fontId="4" fillId="0" borderId="6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5" fontId="4" fillId="0" borderId="0" xfId="0" applyNumberFormat="1" applyFont="1"/>
    <xf numFmtId="164" fontId="3" fillId="0" borderId="8" xfId="0" applyNumberFormat="1" applyFont="1" applyBorder="1" applyAlignment="1">
      <alignment horizontal="right"/>
    </xf>
    <xf numFmtId="164" fontId="3" fillId="0" borderId="9" xfId="1" applyNumberFormat="1" applyFont="1" applyFill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164" fontId="4" fillId="0" borderId="0" xfId="0" applyNumberFormat="1" applyFont="1"/>
    <xf numFmtId="164" fontId="4" fillId="0" borderId="8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164" fontId="4" fillId="0" borderId="9" xfId="2" applyNumberFormat="1" applyFont="1" applyBorder="1" applyAlignment="1">
      <alignment horizontal="right"/>
    </xf>
    <xf numFmtId="165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left"/>
    </xf>
    <xf numFmtId="164" fontId="3" fillId="0" borderId="2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0" fontId="1" fillId="0" borderId="0" xfId="0" applyFont="1"/>
    <xf numFmtId="1" fontId="2" fillId="5" borderId="4" xfId="0" applyNumberFormat="1" applyFont="1" applyFill="1" applyBorder="1" applyAlignment="1">
      <alignment horizontal="center"/>
    </xf>
    <xf numFmtId="165" fontId="3" fillId="0" borderId="11" xfId="0" applyNumberFormat="1" applyFont="1" applyBorder="1"/>
    <xf numFmtId="164" fontId="3" fillId="0" borderId="6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center"/>
    </xf>
    <xf numFmtId="164" fontId="4" fillId="0" borderId="10" xfId="2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 vertical="center"/>
    </xf>
    <xf numFmtId="1" fontId="2" fillId="3" borderId="4" xfId="0" applyNumberFormat="1" applyFont="1" applyFill="1" applyBorder="1" applyAlignment="1">
      <alignment horizontal="left"/>
    </xf>
    <xf numFmtId="164" fontId="4" fillId="0" borderId="8" xfId="2" applyNumberFormat="1" applyFont="1" applyBorder="1" applyAlignment="1">
      <alignment horizontal="right"/>
    </xf>
    <xf numFmtId="164" fontId="4" fillId="0" borderId="8" xfId="3" applyNumberFormat="1" applyFont="1" applyFill="1" applyBorder="1" applyAlignment="1">
      <alignment horizontal="right"/>
    </xf>
    <xf numFmtId="164" fontId="4" fillId="0" borderId="4" xfId="3" applyNumberFormat="1" applyFont="1" applyFill="1" applyBorder="1" applyAlignment="1">
      <alignment horizontal="right"/>
    </xf>
    <xf numFmtId="1" fontId="2" fillId="2" borderId="12" xfId="0" applyNumberFormat="1" applyFont="1" applyFill="1" applyBorder="1" applyAlignment="1">
      <alignment horizontal="center"/>
    </xf>
    <xf numFmtId="164" fontId="3" fillId="0" borderId="11" xfId="0" applyNumberFormat="1" applyFont="1" applyBorder="1" applyAlignment="1">
      <alignment horizontal="right"/>
    </xf>
    <xf numFmtId="164" fontId="3" fillId="0" borderId="13" xfId="0" applyNumberFormat="1" applyFont="1" applyBorder="1" applyAlignment="1">
      <alignment horizontal="right"/>
    </xf>
    <xf numFmtId="165" fontId="2" fillId="2" borderId="10" xfId="0" applyNumberFormat="1" applyFont="1" applyFill="1" applyBorder="1" applyAlignment="1">
      <alignment horizontal="left"/>
    </xf>
    <xf numFmtId="164" fontId="3" fillId="0" borderId="8" xfId="1" applyNumberFormat="1" applyFont="1" applyFill="1" applyBorder="1" applyAlignment="1">
      <alignment horizontal="right"/>
    </xf>
    <xf numFmtId="1" fontId="2" fillId="3" borderId="13" xfId="0" applyNumberFormat="1" applyFont="1" applyFill="1" applyBorder="1" applyAlignment="1">
      <alignment horizontal="left"/>
    </xf>
    <xf numFmtId="165" fontId="4" fillId="4" borderId="0" xfId="0" applyNumberFormat="1" applyFont="1" applyFill="1"/>
    <xf numFmtId="165" fontId="4" fillId="0" borderId="0" xfId="0" applyNumberFormat="1" applyFont="1" applyAlignment="1">
      <alignment horizontal="center" vertical="center"/>
    </xf>
    <xf numFmtId="165" fontId="2" fillId="5" borderId="3" xfId="0" applyNumberFormat="1" applyFont="1" applyFill="1" applyBorder="1" applyAlignment="1">
      <alignment horizontal="left"/>
    </xf>
    <xf numFmtId="165" fontId="2" fillId="5" borderId="13" xfId="0" applyNumberFormat="1" applyFont="1" applyFill="1" applyBorder="1" applyAlignment="1">
      <alignment horizontal="left"/>
    </xf>
    <xf numFmtId="165" fontId="2" fillId="5" borderId="12" xfId="0" applyNumberFormat="1" applyFont="1" applyFill="1" applyBorder="1" applyAlignment="1">
      <alignment horizontal="left"/>
    </xf>
    <xf numFmtId="164" fontId="4" fillId="0" borderId="10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/>
    </xf>
    <xf numFmtId="0" fontId="1" fillId="6" borderId="8" xfId="0" applyFont="1" applyFill="1" applyBorder="1"/>
    <xf numFmtId="164" fontId="4" fillId="6" borderId="8" xfId="0" applyNumberFormat="1" applyFont="1" applyFill="1" applyBorder="1" applyAlignment="1">
      <alignment horizontal="right"/>
    </xf>
    <xf numFmtId="164" fontId="4" fillId="6" borderId="10" xfId="0" applyNumberFormat="1" applyFont="1" applyFill="1" applyBorder="1" applyAlignment="1">
      <alignment horizontal="right"/>
    </xf>
    <xf numFmtId="164" fontId="3" fillId="6" borderId="8" xfId="0" applyNumberFormat="1" applyFont="1" applyFill="1" applyBorder="1" applyAlignment="1">
      <alignment horizontal="right"/>
    </xf>
    <xf numFmtId="164" fontId="7" fillId="0" borderId="0" xfId="0" applyNumberFormat="1" applyFont="1"/>
    <xf numFmtId="164" fontId="0" fillId="0" borderId="0" xfId="0" applyNumberFormat="1"/>
    <xf numFmtId="0" fontId="1" fillId="0" borderId="1" xfId="0" applyFont="1" applyBorder="1" applyAlignment="1">
      <alignment horizontal="center"/>
    </xf>
    <xf numFmtId="1" fontId="4" fillId="6" borderId="6" xfId="0" applyNumberFormat="1" applyFont="1" applyFill="1" applyBorder="1" applyAlignment="1">
      <alignment horizontal="center"/>
    </xf>
    <xf numFmtId="1" fontId="4" fillId="6" borderId="10" xfId="0" applyNumberFormat="1" applyFont="1" applyFill="1" applyBorder="1" applyAlignment="1">
      <alignment horizontal="center"/>
    </xf>
  </cellXfs>
  <cellStyles count="4">
    <cellStyle name="Comma 2" xfId="3" xr:uid="{893DA14E-ED29-41F1-92A3-2944B057AAB8}"/>
    <cellStyle name="Normal" xfId="0" builtinId="0"/>
    <cellStyle name="Normal_Worksheet in  224  Balance de Trabajo - Normal" xfId="2" xr:uid="{620EA0C0-EE04-4DAB-A0A3-51971820E585}"/>
    <cellStyle name="Percent 2" xfId="1" xr:uid="{B89A4E79-003F-4543-8EB8-AA343A5387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911C7-3ED1-46B3-86F0-A5D661882EB7}">
  <dimension ref="A1:I24"/>
  <sheetViews>
    <sheetView showGridLines="0" tabSelected="1" workbookViewId="0">
      <selection activeCell="B26" sqref="B26"/>
    </sheetView>
  </sheetViews>
  <sheetFormatPr defaultColWidth="11.42578125" defaultRowHeight="15" x14ac:dyDescent="0.25"/>
  <cols>
    <col min="1" max="1" width="55.5703125" bestFit="1" customWidth="1"/>
    <col min="2" max="2" width="11.28515625" bestFit="1" customWidth="1"/>
  </cols>
  <sheetData>
    <row r="1" spans="1:9" x14ac:dyDescent="0.25">
      <c r="B1" s="56">
        <v>2026</v>
      </c>
      <c r="C1" s="56"/>
      <c r="D1" s="56"/>
      <c r="E1" s="56"/>
      <c r="F1" s="56"/>
    </row>
    <row r="2" spans="1:9" x14ac:dyDescent="0.25">
      <c r="B2" s="1" t="s">
        <v>0</v>
      </c>
      <c r="C2" s="37" t="s">
        <v>1</v>
      </c>
      <c r="D2" s="1" t="s">
        <v>2</v>
      </c>
      <c r="E2" s="2" t="s">
        <v>3</v>
      </c>
      <c r="F2" s="1" t="s">
        <v>4</v>
      </c>
      <c r="G2" s="1" t="s">
        <v>63</v>
      </c>
      <c r="H2" s="57" t="s">
        <v>64</v>
      </c>
    </row>
    <row r="3" spans="1:9" x14ac:dyDescent="0.25">
      <c r="A3" s="3" t="s">
        <v>5</v>
      </c>
      <c r="B3" s="40"/>
      <c r="C3" s="4"/>
      <c r="D3" s="4"/>
      <c r="E3" s="5"/>
      <c r="F3" s="6"/>
      <c r="G3" s="6"/>
      <c r="H3" s="58"/>
    </row>
    <row r="4" spans="1:9" x14ac:dyDescent="0.25">
      <c r="A4" s="7"/>
      <c r="B4" s="8"/>
      <c r="C4" s="9"/>
      <c r="D4" s="9"/>
      <c r="E4" s="8"/>
      <c r="F4" s="8"/>
      <c r="G4" s="8"/>
      <c r="H4" s="50"/>
    </row>
    <row r="5" spans="1:9" x14ac:dyDescent="0.25">
      <c r="A5" s="10" t="s">
        <v>6</v>
      </c>
      <c r="B5" s="41"/>
      <c r="C5" s="13"/>
      <c r="D5" s="13"/>
      <c r="E5" s="11"/>
      <c r="F5" s="12"/>
      <c r="G5" s="12"/>
      <c r="H5" s="50"/>
    </row>
    <row r="6" spans="1:9" x14ac:dyDescent="0.25">
      <c r="A6" s="14" t="s">
        <v>7</v>
      </c>
      <c r="B6" s="15">
        <v>213899000.89076054</v>
      </c>
      <c r="C6" s="15">
        <v>26190988.416501712</v>
      </c>
      <c r="D6" s="15">
        <v>55254031.214999996</v>
      </c>
      <c r="E6" s="15">
        <v>14079354.953927148</v>
      </c>
      <c r="F6" s="15">
        <v>3660000</v>
      </c>
      <c r="G6" s="15">
        <v>44625504.596073717</v>
      </c>
      <c r="H6" s="51">
        <f t="shared" ref="H6:H22" si="0">SUM(B6:G6)</f>
        <v>357708880.07226312</v>
      </c>
      <c r="I6" s="49"/>
    </row>
    <row r="7" spans="1:9" x14ac:dyDescent="0.25">
      <c r="A7" s="10" t="s">
        <v>8</v>
      </c>
      <c r="B7" s="15">
        <v>-5543987.3890680056</v>
      </c>
      <c r="C7" s="17"/>
      <c r="D7" s="17">
        <v>-15746443.419196822</v>
      </c>
      <c r="E7" s="15">
        <v>-12671419.458534433</v>
      </c>
      <c r="F7" s="16">
        <v>0</v>
      </c>
      <c r="G7" s="16">
        <v>-6533176.0726432931</v>
      </c>
      <c r="H7" s="53">
        <f t="shared" si="0"/>
        <v>-40495026.339442559</v>
      </c>
    </row>
    <row r="8" spans="1:9" x14ac:dyDescent="0.25">
      <c r="A8" s="10" t="s">
        <v>9</v>
      </c>
      <c r="B8" s="15"/>
      <c r="C8" s="16"/>
      <c r="D8" s="16"/>
      <c r="E8" s="15"/>
      <c r="F8" s="16"/>
      <c r="G8" s="16"/>
      <c r="H8" s="53">
        <f t="shared" si="0"/>
        <v>0</v>
      </c>
    </row>
    <row r="9" spans="1:9" x14ac:dyDescent="0.25">
      <c r="A9" s="10" t="s">
        <v>10</v>
      </c>
      <c r="B9" s="15">
        <v>-33536686.595051959</v>
      </c>
      <c r="C9" s="16">
        <v>-2714708.9404114895</v>
      </c>
      <c r="D9" s="15">
        <v>-8223205.584114084</v>
      </c>
      <c r="E9" s="15">
        <v>0</v>
      </c>
      <c r="F9" s="15">
        <v>-297280.76888409955</v>
      </c>
      <c r="G9" s="15">
        <v>-3134904.91</v>
      </c>
      <c r="H9" s="53">
        <f t="shared" si="0"/>
        <v>-47906786.798461631</v>
      </c>
    </row>
    <row r="10" spans="1:9" x14ac:dyDescent="0.25">
      <c r="A10" s="10" t="s">
        <v>11</v>
      </c>
      <c r="B10" s="15">
        <v>-164417502</v>
      </c>
      <c r="C10" s="16">
        <v>-18288000</v>
      </c>
      <c r="D10" s="15">
        <v>-22573038.521489501</v>
      </c>
      <c r="E10" s="15">
        <v>-1407935.4953927149</v>
      </c>
      <c r="F10" s="15">
        <v>-3274649.9044387401</v>
      </c>
      <c r="G10" s="15">
        <v>-34175347</v>
      </c>
      <c r="H10" s="53">
        <f t="shared" si="0"/>
        <v>-244136472.92132095</v>
      </c>
    </row>
    <row r="11" spans="1:9" x14ac:dyDescent="0.25">
      <c r="A11" s="10" t="s">
        <v>12</v>
      </c>
      <c r="B11" s="15">
        <v>-5764018.7725</v>
      </c>
      <c r="C11" s="16">
        <v>0</v>
      </c>
      <c r="D11" s="16">
        <v>-2136571.2000000002</v>
      </c>
      <c r="E11" s="15"/>
      <c r="F11" s="16"/>
      <c r="G11" s="16"/>
      <c r="H11" s="53">
        <f t="shared" si="0"/>
        <v>-7900589.9725000001</v>
      </c>
    </row>
    <row r="12" spans="1:9" x14ac:dyDescent="0.25">
      <c r="A12" s="10" t="s">
        <v>13</v>
      </c>
      <c r="B12" s="15"/>
      <c r="C12" s="16"/>
      <c r="D12" s="16"/>
      <c r="E12" s="15"/>
      <c r="F12" s="16"/>
      <c r="G12" s="16"/>
      <c r="H12" s="53">
        <f t="shared" si="0"/>
        <v>0</v>
      </c>
    </row>
    <row r="13" spans="1:9" x14ac:dyDescent="0.25">
      <c r="A13" s="10" t="s">
        <v>14</v>
      </c>
      <c r="B13" s="11"/>
      <c r="C13" s="13"/>
      <c r="D13" s="13"/>
      <c r="E13" s="15"/>
      <c r="F13" s="13"/>
      <c r="G13" s="13"/>
      <c r="H13" s="53">
        <f t="shared" si="0"/>
        <v>0</v>
      </c>
    </row>
    <row r="14" spans="1:9" x14ac:dyDescent="0.25">
      <c r="A14" s="18" t="s">
        <v>15</v>
      </c>
      <c r="B14" s="25"/>
      <c r="C14" s="19"/>
      <c r="D14" s="19"/>
      <c r="E14" s="11"/>
      <c r="F14" s="19"/>
      <c r="G14" s="19"/>
      <c r="H14" s="53">
        <f t="shared" si="0"/>
        <v>0</v>
      </c>
    </row>
    <row r="15" spans="1:9" x14ac:dyDescent="0.25">
      <c r="A15" s="10" t="s">
        <v>16</v>
      </c>
      <c r="B15" s="20">
        <f>SUM(B6:B14)</f>
        <v>4636806.1341405893</v>
      </c>
      <c r="C15" s="20">
        <f t="shared" ref="C15:G15" si="1">SUM(C6:C14)</f>
        <v>5188279.4760902226</v>
      </c>
      <c r="D15" s="20">
        <f t="shared" si="1"/>
        <v>6574772.490199591</v>
      </c>
      <c r="E15" s="20">
        <f t="shared" si="1"/>
        <v>0</v>
      </c>
      <c r="F15" s="20">
        <f t="shared" si="1"/>
        <v>88069.326677160338</v>
      </c>
      <c r="G15" s="20">
        <f t="shared" si="1"/>
        <v>782076.61343042552</v>
      </c>
      <c r="H15" s="53">
        <f t="shared" si="0"/>
        <v>17270004.040537991</v>
      </c>
    </row>
    <row r="16" spans="1:9" x14ac:dyDescent="0.25">
      <c r="A16" s="21"/>
      <c r="B16" s="15"/>
      <c r="C16" s="38"/>
      <c r="D16" s="22"/>
      <c r="E16" s="15"/>
      <c r="F16" s="15"/>
      <c r="G16" s="15"/>
      <c r="H16" s="53">
        <f t="shared" si="0"/>
        <v>0</v>
      </c>
    </row>
    <row r="17" spans="1:8" x14ac:dyDescent="0.25">
      <c r="A17" s="10" t="s">
        <v>17</v>
      </c>
      <c r="B17" s="15">
        <v>624686.59265904897</v>
      </c>
      <c r="C17" s="16"/>
      <c r="D17" s="15">
        <v>282234.376666667</v>
      </c>
      <c r="E17" s="15"/>
      <c r="F17" s="15"/>
      <c r="G17" s="15"/>
      <c r="H17" s="53">
        <f t="shared" si="0"/>
        <v>906920.96932571591</v>
      </c>
    </row>
    <row r="18" spans="1:8" x14ac:dyDescent="0.25">
      <c r="A18" s="10" t="s">
        <v>18</v>
      </c>
      <c r="B18" s="15">
        <v>-13514</v>
      </c>
      <c r="C18" s="16"/>
      <c r="D18" s="15"/>
      <c r="E18" s="15"/>
      <c r="F18" s="15"/>
      <c r="G18" s="15"/>
      <c r="H18" s="53">
        <f t="shared" si="0"/>
        <v>-13514</v>
      </c>
    </row>
    <row r="19" spans="1:8" x14ac:dyDescent="0.25">
      <c r="A19" s="10" t="s">
        <v>19</v>
      </c>
      <c r="B19" s="20">
        <f>+B17+B18</f>
        <v>611172.59265904897</v>
      </c>
      <c r="C19" s="20">
        <f t="shared" ref="C19:G19" si="2">+C17+C18</f>
        <v>0</v>
      </c>
      <c r="D19" s="20">
        <f t="shared" si="2"/>
        <v>282234.376666667</v>
      </c>
      <c r="E19" s="20">
        <f t="shared" si="2"/>
        <v>0</v>
      </c>
      <c r="F19" s="20">
        <f t="shared" si="2"/>
        <v>0</v>
      </c>
      <c r="G19" s="20">
        <f t="shared" si="2"/>
        <v>0</v>
      </c>
      <c r="H19" s="53">
        <f t="shared" si="0"/>
        <v>893406.96932571591</v>
      </c>
    </row>
    <row r="20" spans="1:8" x14ac:dyDescent="0.25">
      <c r="A20" s="10" t="s">
        <v>20</v>
      </c>
      <c r="B20" s="20">
        <f>+B15+B19</f>
        <v>5247978.726799638</v>
      </c>
      <c r="C20" s="20">
        <f t="shared" ref="C20:G20" si="3">+C15+C19</f>
        <v>5188279.4760902226</v>
      </c>
      <c r="D20" s="20">
        <f t="shared" si="3"/>
        <v>6857006.866866258</v>
      </c>
      <c r="E20" s="20">
        <f t="shared" si="3"/>
        <v>0</v>
      </c>
      <c r="F20" s="20">
        <f t="shared" si="3"/>
        <v>88069.326677160338</v>
      </c>
      <c r="G20" s="20">
        <f t="shared" si="3"/>
        <v>782076.61343042552</v>
      </c>
      <c r="H20" s="53">
        <f t="shared" si="0"/>
        <v>18163411.009863704</v>
      </c>
    </row>
    <row r="21" spans="1:8" x14ac:dyDescent="0.25">
      <c r="A21" s="7" t="s">
        <v>21</v>
      </c>
      <c r="B21" s="23">
        <v>-390991.30492794182</v>
      </c>
      <c r="C21" s="39">
        <v>-48184.000000000357</v>
      </c>
      <c r="D21" s="24">
        <v>-1577006.8668662449</v>
      </c>
      <c r="E21" s="23"/>
      <c r="F21" s="23">
        <v>-22069.326677164107</v>
      </c>
      <c r="G21" s="23">
        <v>-61689.189648895088</v>
      </c>
      <c r="H21" s="53">
        <f t="shared" si="0"/>
        <v>-2099940.6881202464</v>
      </c>
    </row>
    <row r="22" spans="1:8" x14ac:dyDescent="0.25">
      <c r="A22" s="10" t="s">
        <v>22</v>
      </c>
      <c r="B22" s="25">
        <f>+B20+B21</f>
        <v>4856987.4218716966</v>
      </c>
      <c r="C22" s="25">
        <f t="shared" ref="C22:G22" si="4">+C20+C21</f>
        <v>5140095.4760902226</v>
      </c>
      <c r="D22" s="25">
        <f t="shared" si="4"/>
        <v>5280000.000000013</v>
      </c>
      <c r="E22" s="25">
        <f t="shared" si="4"/>
        <v>0</v>
      </c>
      <c r="F22" s="25">
        <f t="shared" si="4"/>
        <v>65999.999999996231</v>
      </c>
      <c r="G22" s="25">
        <f t="shared" si="4"/>
        <v>720387.42378153047</v>
      </c>
      <c r="H22" s="52">
        <f t="shared" si="0"/>
        <v>16063470.321743459</v>
      </c>
    </row>
    <row r="24" spans="1:8" x14ac:dyDescent="0.25">
      <c r="B24" s="55"/>
      <c r="C24" s="55"/>
      <c r="D24" s="55"/>
      <c r="E24" s="55"/>
      <c r="F24" s="55"/>
      <c r="G24" s="55"/>
      <c r="H24" s="55"/>
    </row>
  </sheetData>
  <mergeCells count="2">
    <mergeCell ref="B1:F1"/>
    <mergeCell ref="H2:H3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DAC71-BDFD-4887-B93A-3C653D5FAD01}">
  <dimension ref="A1:G50"/>
  <sheetViews>
    <sheetView showGridLines="0" workbookViewId="0">
      <pane ySplit="2" topLeftCell="A3" activePane="bottomLeft" state="frozen"/>
      <selection activeCell="D8" sqref="D8"/>
      <selection pane="bottomLeft" activeCell="D44" sqref="D44"/>
    </sheetView>
  </sheetViews>
  <sheetFormatPr defaultColWidth="11.42578125" defaultRowHeight="15" x14ac:dyDescent="0.25"/>
  <cols>
    <col min="1" max="1" width="43.7109375" bestFit="1" customWidth="1"/>
  </cols>
  <sheetData>
    <row r="1" spans="1:7" s="26" customFormat="1" x14ac:dyDescent="0.25">
      <c r="B1" s="56">
        <v>2026</v>
      </c>
      <c r="C1" s="56"/>
      <c r="D1" s="56"/>
      <c r="E1" s="56"/>
      <c r="F1" s="56"/>
    </row>
    <row r="2" spans="1:7" x14ac:dyDescent="0.25">
      <c r="B2" s="27" t="s">
        <v>0</v>
      </c>
      <c r="C2" s="27" t="s">
        <v>1</v>
      </c>
      <c r="D2" s="27" t="s">
        <v>2</v>
      </c>
      <c r="E2" s="27" t="s">
        <v>3</v>
      </c>
      <c r="F2" s="27" t="s">
        <v>4</v>
      </c>
      <c r="G2" s="27" t="s">
        <v>63</v>
      </c>
    </row>
    <row r="3" spans="1:7" x14ac:dyDescent="0.25">
      <c r="A3" s="3" t="s">
        <v>5</v>
      </c>
      <c r="B3" s="45"/>
      <c r="C3" s="46"/>
      <c r="D3" s="46"/>
      <c r="E3" s="46"/>
      <c r="F3" s="47"/>
      <c r="G3" s="47"/>
    </row>
    <row r="4" spans="1:7" x14ac:dyDescent="0.25">
      <c r="A4" s="28"/>
      <c r="B4" s="29"/>
      <c r="C4" s="29"/>
      <c r="D4" s="29"/>
      <c r="E4" s="29"/>
      <c r="F4" s="29"/>
      <c r="G4" s="29"/>
    </row>
    <row r="5" spans="1:7" x14ac:dyDescent="0.25">
      <c r="A5" s="10" t="s">
        <v>23</v>
      </c>
      <c r="B5" s="15"/>
      <c r="C5" s="15"/>
      <c r="D5" s="15"/>
      <c r="E5" s="15"/>
      <c r="F5" s="15"/>
      <c r="G5" s="15"/>
    </row>
    <row r="6" spans="1:7" x14ac:dyDescent="0.25">
      <c r="A6" s="10" t="s">
        <v>24</v>
      </c>
      <c r="B6" s="15">
        <v>2582440.4900000002</v>
      </c>
      <c r="C6" s="16">
        <v>0</v>
      </c>
      <c r="D6" s="16">
        <v>11047667</v>
      </c>
      <c r="E6" s="16">
        <v>0</v>
      </c>
      <c r="F6" s="16">
        <v>0</v>
      </c>
      <c r="G6" s="16"/>
    </row>
    <row r="7" spans="1:7" x14ac:dyDescent="0.25">
      <c r="A7" s="10" t="s">
        <v>25</v>
      </c>
      <c r="B7" s="15">
        <v>21171888.794999998</v>
      </c>
      <c r="C7" s="15">
        <v>0</v>
      </c>
      <c r="D7" s="15">
        <v>13739055.719999999</v>
      </c>
      <c r="E7" s="15">
        <v>0</v>
      </c>
      <c r="F7" s="15">
        <v>0</v>
      </c>
      <c r="G7" s="15">
        <v>500000</v>
      </c>
    </row>
    <row r="8" spans="1:7" x14ac:dyDescent="0.25">
      <c r="A8" s="10" t="s">
        <v>26</v>
      </c>
      <c r="B8" s="15">
        <v>11648183</v>
      </c>
      <c r="C8" s="15"/>
      <c r="D8" s="15"/>
      <c r="E8" s="15"/>
      <c r="F8" s="15"/>
      <c r="G8" s="15"/>
    </row>
    <row r="9" spans="1:7" x14ac:dyDescent="0.25">
      <c r="A9" s="10" t="s">
        <v>27</v>
      </c>
      <c r="B9" s="15">
        <v>37160126.840000004</v>
      </c>
      <c r="C9" s="15">
        <v>0</v>
      </c>
      <c r="D9" s="15">
        <v>0</v>
      </c>
      <c r="E9" s="15">
        <v>0</v>
      </c>
      <c r="F9" s="15">
        <v>0</v>
      </c>
      <c r="G9" s="15"/>
    </row>
    <row r="10" spans="1:7" x14ac:dyDescent="0.25">
      <c r="A10" s="10" t="s">
        <v>28</v>
      </c>
      <c r="B10" s="15"/>
      <c r="C10" s="15"/>
      <c r="D10" s="15"/>
      <c r="E10" s="15"/>
      <c r="F10" s="15"/>
      <c r="G10" s="15"/>
    </row>
    <row r="11" spans="1:7" x14ac:dyDescent="0.25">
      <c r="A11" s="30" t="s">
        <v>29</v>
      </c>
      <c r="B11" s="20">
        <f>SUM(B6:B10)</f>
        <v>72562639.125</v>
      </c>
      <c r="C11" s="20">
        <f t="shared" ref="C11:G11" si="0">SUM(C6:C10)</f>
        <v>0</v>
      </c>
      <c r="D11" s="20">
        <f t="shared" si="0"/>
        <v>24786722.719999999</v>
      </c>
      <c r="E11" s="20">
        <f t="shared" si="0"/>
        <v>0</v>
      </c>
      <c r="F11" s="20">
        <f t="shared" si="0"/>
        <v>0</v>
      </c>
      <c r="G11" s="20">
        <f t="shared" si="0"/>
        <v>500000</v>
      </c>
    </row>
    <row r="12" spans="1:7" x14ac:dyDescent="0.25">
      <c r="A12" s="30"/>
      <c r="B12" s="11"/>
      <c r="C12" s="11"/>
      <c r="D12" s="11"/>
      <c r="E12" s="11"/>
      <c r="F12" s="11"/>
      <c r="G12" s="11"/>
    </row>
    <row r="13" spans="1:7" x14ac:dyDescent="0.25">
      <c r="A13" s="10" t="s">
        <v>30</v>
      </c>
      <c r="B13" s="11"/>
      <c r="C13" s="11"/>
      <c r="D13" s="11"/>
      <c r="E13" s="11"/>
      <c r="F13" s="11"/>
      <c r="G13" s="11"/>
    </row>
    <row r="14" spans="1:7" x14ac:dyDescent="0.25">
      <c r="A14" s="10" t="s">
        <v>31</v>
      </c>
      <c r="B14" s="11">
        <v>812220.19759234018</v>
      </c>
      <c r="C14" s="11"/>
      <c r="D14" s="11">
        <v>334564.37620722194</v>
      </c>
      <c r="E14" s="11"/>
      <c r="F14" s="11"/>
      <c r="G14" s="11"/>
    </row>
    <row r="15" spans="1:7" x14ac:dyDescent="0.25">
      <c r="A15" s="10" t="s">
        <v>32</v>
      </c>
      <c r="B15" s="15">
        <v>50004121.900814332</v>
      </c>
      <c r="C15" s="15">
        <v>0</v>
      </c>
      <c r="D15" s="15">
        <v>5696592.6532749999</v>
      </c>
      <c r="E15" s="15">
        <v>510064.30133999989</v>
      </c>
      <c r="F15" s="15">
        <v>574724.22000000009</v>
      </c>
      <c r="G15" s="15">
        <v>12874000</v>
      </c>
    </row>
    <row r="16" spans="1:7" x14ac:dyDescent="0.25">
      <c r="A16" s="10" t="s">
        <v>33</v>
      </c>
      <c r="B16" s="15">
        <v>1413909.95</v>
      </c>
      <c r="C16" s="15">
        <v>6734377.9199999999</v>
      </c>
      <c r="D16" s="15">
        <v>11520690.41</v>
      </c>
      <c r="E16" s="15"/>
      <c r="F16" s="15"/>
      <c r="G16" s="15"/>
    </row>
    <row r="17" spans="1:7" x14ac:dyDescent="0.25">
      <c r="A17" s="10" t="s">
        <v>34</v>
      </c>
      <c r="B17" s="15">
        <v>26165327.659999996</v>
      </c>
      <c r="C17" s="15"/>
      <c r="D17" s="15"/>
      <c r="E17" s="15"/>
      <c r="F17" s="15"/>
      <c r="G17" s="15"/>
    </row>
    <row r="18" spans="1:7" x14ac:dyDescent="0.25">
      <c r="A18" s="10" t="s">
        <v>35</v>
      </c>
      <c r="B18" s="15">
        <v>14418320.390125947</v>
      </c>
      <c r="C18" s="15">
        <v>83608.643999999986</v>
      </c>
      <c r="D18" s="15">
        <v>2559163.9471986969</v>
      </c>
      <c r="E18" s="15"/>
      <c r="F18" s="15"/>
      <c r="G18" s="15"/>
    </row>
    <row r="19" spans="1:7" x14ac:dyDescent="0.25">
      <c r="A19" s="10" t="s">
        <v>36</v>
      </c>
      <c r="B19" s="31">
        <v>4337387.1412738264</v>
      </c>
      <c r="C19" s="31">
        <v>3814592.0020902222</v>
      </c>
      <c r="D19" s="31">
        <v>215089.1077054441</v>
      </c>
      <c r="E19" s="31">
        <v>794466</v>
      </c>
      <c r="F19" s="31">
        <v>910823.46999999613</v>
      </c>
      <c r="G19" s="31">
        <v>726338.49</v>
      </c>
    </row>
    <row r="20" spans="1:7" x14ac:dyDescent="0.25">
      <c r="A20" s="30" t="s">
        <v>37</v>
      </c>
      <c r="B20" s="20">
        <f>SUM(B14:B19)</f>
        <v>97151287.239806443</v>
      </c>
      <c r="C20" s="20">
        <f t="shared" ref="C20:G20" si="1">SUM(C14:C19)</f>
        <v>10632578.566090222</v>
      </c>
      <c r="D20" s="20">
        <f t="shared" si="1"/>
        <v>20326100.494386364</v>
      </c>
      <c r="E20" s="20">
        <f t="shared" si="1"/>
        <v>1304530.3013399998</v>
      </c>
      <c r="F20" s="20">
        <f>SUM(F14:F19)</f>
        <v>1485547.6899999962</v>
      </c>
      <c r="G20" s="20">
        <f t="shared" si="1"/>
        <v>13600338.49</v>
      </c>
    </row>
    <row r="21" spans="1:7" x14ac:dyDescent="0.25">
      <c r="A21" s="30" t="s">
        <v>38</v>
      </c>
      <c r="B21" s="32">
        <f>+B11+B20</f>
        <v>169713926.36480644</v>
      </c>
      <c r="C21" s="32">
        <f t="shared" ref="C21:G21" si="2">+C11+C20</f>
        <v>10632578.566090222</v>
      </c>
      <c r="D21" s="32">
        <f t="shared" si="2"/>
        <v>45112823.214386359</v>
      </c>
      <c r="E21" s="32">
        <f t="shared" si="2"/>
        <v>1304530.3013399998</v>
      </c>
      <c r="F21" s="32">
        <f t="shared" si="2"/>
        <v>1485547.6899999962</v>
      </c>
      <c r="G21" s="32">
        <f t="shared" si="2"/>
        <v>14100338.49</v>
      </c>
    </row>
    <row r="22" spans="1:7" x14ac:dyDescent="0.25">
      <c r="A22" s="42" t="s">
        <v>39</v>
      </c>
      <c r="B22" s="33"/>
      <c r="C22" s="33"/>
      <c r="D22" s="33"/>
      <c r="E22" s="33"/>
      <c r="F22" s="33"/>
      <c r="G22" s="33"/>
    </row>
    <row r="23" spans="1:7" x14ac:dyDescent="0.25">
      <c r="A23" s="10" t="s">
        <v>40</v>
      </c>
      <c r="B23" s="8"/>
      <c r="C23" s="8"/>
      <c r="D23" s="8"/>
      <c r="E23" s="8"/>
      <c r="F23" s="8"/>
      <c r="G23" s="8"/>
    </row>
    <row r="24" spans="1:7" x14ac:dyDescent="0.25">
      <c r="A24" s="10" t="s">
        <v>41</v>
      </c>
      <c r="B24" s="15"/>
      <c r="C24" s="15"/>
      <c r="D24" s="15"/>
      <c r="E24" s="15"/>
      <c r="F24" s="15"/>
      <c r="G24" s="15"/>
    </row>
    <row r="25" spans="1:7" x14ac:dyDescent="0.25">
      <c r="A25" s="10" t="s">
        <v>42</v>
      </c>
      <c r="B25" s="15"/>
      <c r="C25" s="15">
        <v>2564352</v>
      </c>
      <c r="D25" s="15">
        <v>3500000</v>
      </c>
      <c r="E25" s="15">
        <v>3010</v>
      </c>
      <c r="F25" s="15">
        <v>3000</v>
      </c>
      <c r="G25" s="15">
        <v>500000</v>
      </c>
    </row>
    <row r="26" spans="1:7" x14ac:dyDescent="0.25">
      <c r="A26" s="10" t="s">
        <v>43</v>
      </c>
      <c r="B26" s="15"/>
      <c r="C26" s="15">
        <v>2718750</v>
      </c>
      <c r="D26" s="15"/>
      <c r="E26" s="15"/>
      <c r="F26" s="15"/>
      <c r="G26" s="15"/>
    </row>
    <row r="27" spans="1:7" x14ac:dyDescent="0.25">
      <c r="A27" s="10" t="s">
        <v>44</v>
      </c>
      <c r="B27" s="15"/>
      <c r="C27" s="15">
        <v>512866.84</v>
      </c>
      <c r="D27" s="15">
        <v>5812030.4699999997</v>
      </c>
      <c r="E27" s="15">
        <v>20833.400000000001</v>
      </c>
      <c r="F27" s="15">
        <v>597252.27</v>
      </c>
      <c r="G27" s="15">
        <v>0</v>
      </c>
    </row>
    <row r="28" spans="1:7" x14ac:dyDescent="0.25">
      <c r="A28" s="10" t="s">
        <v>45</v>
      </c>
      <c r="B28" s="15">
        <v>12416402.969999999</v>
      </c>
      <c r="C28" s="15">
        <v>-872426.23</v>
      </c>
      <c r="D28" s="15">
        <v>10414134.67</v>
      </c>
      <c r="E28" s="15">
        <v>1918.6700000006986</v>
      </c>
      <c r="F28" s="15">
        <v>508705.29</v>
      </c>
      <c r="G28" s="15">
        <v>692571.28378153045</v>
      </c>
    </row>
    <row r="29" spans="1:7" x14ac:dyDescent="0.25">
      <c r="A29" s="10" t="s">
        <v>46</v>
      </c>
      <c r="B29" s="34">
        <f>+'PL ref'!B22</f>
        <v>4856987.4218716966</v>
      </c>
      <c r="C29" s="34">
        <f>+'PL ref'!C22</f>
        <v>5140095.4760902226</v>
      </c>
      <c r="D29" s="34">
        <f>+'PL ref'!D22</f>
        <v>5280000.000000013</v>
      </c>
      <c r="E29" s="34">
        <f>+'PL ref'!E22</f>
        <v>0</v>
      </c>
      <c r="F29" s="34">
        <f>+'PL ref'!F22</f>
        <v>65999.999999996231</v>
      </c>
      <c r="G29" s="34">
        <f>+'PL ref'!G22</f>
        <v>720387.42378153047</v>
      </c>
    </row>
    <row r="30" spans="1:7" x14ac:dyDescent="0.25">
      <c r="A30" s="10" t="s">
        <v>47</v>
      </c>
      <c r="B30" s="34"/>
      <c r="C30" s="34"/>
      <c r="D30" s="34"/>
      <c r="E30" s="34"/>
      <c r="F30" s="34"/>
      <c r="G30" s="34"/>
    </row>
    <row r="31" spans="1:7" x14ac:dyDescent="0.25">
      <c r="A31" s="30" t="s">
        <v>48</v>
      </c>
      <c r="B31" s="20">
        <f>SUM(B25:B30)</f>
        <v>17273390.391871694</v>
      </c>
      <c r="C31" s="20">
        <f t="shared" ref="C31:G31" si="3">SUM(C25:C30)</f>
        <v>10063638.086090222</v>
      </c>
      <c r="D31" s="20">
        <f t="shared" si="3"/>
        <v>25006165.140000015</v>
      </c>
      <c r="E31" s="20">
        <f t="shared" si="3"/>
        <v>25762.070000000698</v>
      </c>
      <c r="F31" s="20">
        <f t="shared" si="3"/>
        <v>1174957.5599999963</v>
      </c>
      <c r="G31" s="20">
        <f t="shared" si="3"/>
        <v>1912958.7075630608</v>
      </c>
    </row>
    <row r="32" spans="1:7" x14ac:dyDescent="0.25">
      <c r="A32" s="7"/>
      <c r="B32" s="11"/>
      <c r="C32" s="11"/>
      <c r="D32" s="11"/>
      <c r="E32" s="11"/>
      <c r="F32" s="11"/>
      <c r="G32" s="11"/>
    </row>
    <row r="33" spans="1:7" x14ac:dyDescent="0.25">
      <c r="A33" s="10" t="s">
        <v>49</v>
      </c>
      <c r="B33" s="11"/>
      <c r="C33" s="11"/>
      <c r="D33" s="11"/>
      <c r="E33" s="11"/>
      <c r="F33" s="11"/>
      <c r="G33" s="11"/>
    </row>
    <row r="34" spans="1:7" x14ac:dyDescent="0.25">
      <c r="A34" s="10" t="s">
        <v>50</v>
      </c>
      <c r="B34" s="35">
        <v>1578661.290000001</v>
      </c>
      <c r="C34" s="35">
        <v>0</v>
      </c>
      <c r="D34" s="35">
        <v>0</v>
      </c>
      <c r="E34" s="35">
        <v>0</v>
      </c>
      <c r="F34" s="35">
        <v>0</v>
      </c>
      <c r="G34" s="35">
        <v>0</v>
      </c>
    </row>
    <row r="35" spans="1:7" x14ac:dyDescent="0.25">
      <c r="A35" s="10" t="s">
        <v>51</v>
      </c>
      <c r="B35" s="35">
        <v>0</v>
      </c>
      <c r="C35" s="35">
        <v>0</v>
      </c>
      <c r="D35" s="35">
        <v>3529166.9</v>
      </c>
      <c r="E35" s="35">
        <v>0</v>
      </c>
      <c r="F35" s="35">
        <v>0</v>
      </c>
      <c r="G35" s="35"/>
    </row>
    <row r="36" spans="1:7" x14ac:dyDescent="0.25">
      <c r="A36" s="10" t="s">
        <v>52</v>
      </c>
      <c r="B36" s="15"/>
      <c r="C36" s="15"/>
      <c r="D36" s="15"/>
      <c r="E36" s="15"/>
      <c r="F36" s="15">
        <v>89500</v>
      </c>
      <c r="G36" s="15"/>
    </row>
    <row r="37" spans="1:7" x14ac:dyDescent="0.25">
      <c r="A37" s="43" t="s">
        <v>53</v>
      </c>
      <c r="B37" s="11"/>
      <c r="C37" s="11"/>
      <c r="D37" s="11"/>
      <c r="E37" s="11"/>
      <c r="F37" s="11"/>
      <c r="G37" s="11"/>
    </row>
    <row r="38" spans="1:7" x14ac:dyDescent="0.25">
      <c r="A38" s="18" t="s">
        <v>54</v>
      </c>
      <c r="B38" s="15">
        <v>24184846</v>
      </c>
      <c r="C38" s="11"/>
      <c r="D38" s="11"/>
      <c r="E38" s="11"/>
      <c r="F38" s="11"/>
      <c r="G38" s="11"/>
    </row>
    <row r="39" spans="1:7" x14ac:dyDescent="0.25">
      <c r="A39" s="30" t="s">
        <v>55</v>
      </c>
      <c r="B39" s="36">
        <f>SUM(B34:B38)</f>
        <v>25763507.289999999</v>
      </c>
      <c r="C39" s="36">
        <f t="shared" ref="C39:G39" si="4">SUM(C34:C38)</f>
        <v>0</v>
      </c>
      <c r="D39" s="36">
        <f t="shared" si="4"/>
        <v>3529166.9</v>
      </c>
      <c r="E39" s="36">
        <f t="shared" si="4"/>
        <v>0</v>
      </c>
      <c r="F39" s="36">
        <f t="shared" si="4"/>
        <v>89500</v>
      </c>
      <c r="G39" s="36">
        <f t="shared" si="4"/>
        <v>0</v>
      </c>
    </row>
    <row r="40" spans="1:7" x14ac:dyDescent="0.25">
      <c r="A40" s="30"/>
      <c r="B40" s="11"/>
      <c r="C40" s="11"/>
      <c r="D40" s="11"/>
      <c r="E40" s="11"/>
      <c r="F40" s="11"/>
      <c r="G40" s="11"/>
    </row>
    <row r="41" spans="1:7" x14ac:dyDescent="0.25">
      <c r="A41" s="10"/>
      <c r="B41" s="11"/>
      <c r="C41" s="11"/>
      <c r="D41" s="11"/>
      <c r="E41" s="11"/>
      <c r="F41" s="11"/>
      <c r="G41" s="11"/>
    </row>
    <row r="42" spans="1:7" x14ac:dyDescent="0.25">
      <c r="A42" s="10" t="s">
        <v>56</v>
      </c>
      <c r="B42" s="11"/>
      <c r="C42" s="11"/>
      <c r="D42" s="11"/>
      <c r="E42" s="11"/>
      <c r="F42" s="11"/>
      <c r="G42" s="11"/>
    </row>
    <row r="43" spans="1:7" x14ac:dyDescent="0.25">
      <c r="A43" s="10" t="s">
        <v>57</v>
      </c>
      <c r="B43" s="15"/>
      <c r="C43" s="15"/>
      <c r="D43" s="15"/>
      <c r="E43" s="15"/>
      <c r="F43" s="15"/>
      <c r="G43" s="15"/>
    </row>
    <row r="44" spans="1:7" x14ac:dyDescent="0.25">
      <c r="A44" s="18" t="s">
        <v>58</v>
      </c>
      <c r="B44" s="35">
        <v>0</v>
      </c>
      <c r="C44" s="35">
        <v>0</v>
      </c>
      <c r="D44" s="35">
        <v>2750000</v>
      </c>
      <c r="E44" s="35">
        <v>0</v>
      </c>
      <c r="F44" s="35">
        <v>0</v>
      </c>
      <c r="G44" s="35">
        <v>0</v>
      </c>
    </row>
    <row r="45" spans="1:7" x14ac:dyDescent="0.25">
      <c r="A45" s="10" t="s">
        <v>59</v>
      </c>
      <c r="B45" s="15"/>
      <c r="C45" s="15"/>
      <c r="D45" s="15"/>
      <c r="E45" s="15"/>
      <c r="F45" s="15"/>
      <c r="G45" s="15"/>
    </row>
    <row r="46" spans="1:7" x14ac:dyDescent="0.25">
      <c r="A46" s="18" t="s">
        <v>60</v>
      </c>
      <c r="B46" s="15">
        <v>74618784.666850612</v>
      </c>
      <c r="C46" s="15">
        <v>568940.48</v>
      </c>
      <c r="D46" s="15">
        <v>6807490.9463125505</v>
      </c>
      <c r="E46" s="15">
        <v>1278768.504</v>
      </c>
      <c r="F46" s="15">
        <v>181204.13</v>
      </c>
      <c r="G46" s="15">
        <v>11900380</v>
      </c>
    </row>
    <row r="47" spans="1:7" x14ac:dyDescent="0.25">
      <c r="A47" s="18" t="s">
        <v>35</v>
      </c>
      <c r="B47" s="15">
        <v>52058244.016084142</v>
      </c>
      <c r="C47" s="15"/>
      <c r="D47" s="15">
        <v>7020000</v>
      </c>
      <c r="E47" s="15"/>
      <c r="F47" s="15">
        <v>39886</v>
      </c>
      <c r="G47" s="15">
        <v>287000</v>
      </c>
    </row>
    <row r="48" spans="1:7" x14ac:dyDescent="0.25">
      <c r="A48" s="30" t="s">
        <v>61</v>
      </c>
      <c r="B48" s="20">
        <f>SUM(B44:B47)</f>
        <v>126677028.68293476</v>
      </c>
      <c r="C48" s="20">
        <f t="shared" ref="C48:G48" si="5">SUM(C44:C47)</f>
        <v>568940.48</v>
      </c>
      <c r="D48" s="20">
        <f t="shared" si="5"/>
        <v>16577490.94631255</v>
      </c>
      <c r="E48" s="20">
        <f t="shared" si="5"/>
        <v>1278768.504</v>
      </c>
      <c r="F48" s="20">
        <f t="shared" si="5"/>
        <v>221090.13</v>
      </c>
      <c r="G48" s="20">
        <f t="shared" si="5"/>
        <v>12187380</v>
      </c>
    </row>
    <row r="49" spans="1:7" ht="27.75" customHeight="1" x14ac:dyDescent="0.25">
      <c r="A49" s="44" t="s">
        <v>62</v>
      </c>
      <c r="B49" s="48">
        <f>+B31+B39+B48</f>
        <v>169713926.36480647</v>
      </c>
      <c r="C49" s="48">
        <f t="shared" ref="C49:G49" si="6">+C31+C39+C48</f>
        <v>10632578.566090222</v>
      </c>
      <c r="D49" s="48">
        <f t="shared" si="6"/>
        <v>45112822.986312568</v>
      </c>
      <c r="E49" s="48">
        <f t="shared" si="6"/>
        <v>1304530.5740000007</v>
      </c>
      <c r="F49" s="48">
        <f t="shared" si="6"/>
        <v>1485547.6899999962</v>
      </c>
      <c r="G49" s="48">
        <f t="shared" si="6"/>
        <v>14100338.707563061</v>
      </c>
    </row>
    <row r="50" spans="1:7" x14ac:dyDescent="0.25">
      <c r="B50" s="54">
        <f>+B49-B21</f>
        <v>0</v>
      </c>
      <c r="C50" s="54">
        <f t="shared" ref="C50:G50" si="7">+C49-C21</f>
        <v>0</v>
      </c>
      <c r="D50" s="54">
        <f t="shared" si="7"/>
        <v>-0.22807379066944122</v>
      </c>
      <c r="E50" s="54">
        <f t="shared" si="7"/>
        <v>0.27266000094823539</v>
      </c>
      <c r="F50" s="54">
        <f t="shared" si="7"/>
        <v>0</v>
      </c>
      <c r="G50" s="54">
        <f t="shared" si="7"/>
        <v>0.21756306104362011</v>
      </c>
    </row>
  </sheetData>
  <mergeCells count="1">
    <mergeCell ref="B1:F1"/>
  </mergeCells>
  <pageMargins left="0.7" right="0.7" top="0.75" bottom="0.75" header="0.3" footer="0.3"/>
  <customProperties>
    <customPr name="EpmWorksheetKeyString_GU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1B3A91AC2A8A4B8F181EAA8A1B531D" ma:contentTypeVersion="3" ma:contentTypeDescription="Crea un document nou" ma:contentTypeScope="" ma:versionID="c621112db9599c2289fc2741c04721c0">
  <xsd:schema xmlns:xsd="http://www.w3.org/2001/XMLSchema" xmlns:xs="http://www.w3.org/2001/XMLSchema" xmlns:p="http://schemas.microsoft.com/office/2006/metadata/properties" xmlns:ns2="fb719901-3445-46f8-a527-ea420480e422" targetNamespace="http://schemas.microsoft.com/office/2006/metadata/properties" ma:root="true" ma:fieldsID="e2721dcf6112c67d491071d99f33a609" ns2:_="">
    <xsd:import namespace="fb719901-3445-46f8-a527-ea420480e4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719901-3445-46f8-a527-ea420480e4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3EB5DB-B5CA-4963-8182-2A010D403FF2}"/>
</file>

<file path=customXml/itemProps2.xml><?xml version="1.0" encoding="utf-8"?>
<ds:datastoreItem xmlns:ds="http://schemas.openxmlformats.org/officeDocument/2006/customXml" ds:itemID="{57BCDC9D-D86B-4769-8F3B-6A9326EEB6F8}"/>
</file>

<file path=customXml/itemProps3.xml><?xml version="1.0" encoding="utf-8"?>
<ds:datastoreItem xmlns:ds="http://schemas.openxmlformats.org/officeDocument/2006/customXml" ds:itemID="{9AFB9949-5296-4E9F-B6F8-F1ED4DF69B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PL ref</vt:lpstr>
      <vt:lpstr>Bal 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Ferrero Bisart</dc:creator>
  <cp:lastModifiedBy>GUERRERO RODRIGUEZ, EVA</cp:lastModifiedBy>
  <dcterms:created xsi:type="dcterms:W3CDTF">2024-09-16T09:47:08Z</dcterms:created>
  <dcterms:modified xsi:type="dcterms:W3CDTF">2025-09-15T12:30:04Z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0x010100F51B3A91AC2A8A4B8F181EAA8A1B531D</vt:lpwstr>
  </property>
</Properties>
</file>